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olatore Fondo" sheetId="1" state="visible" r:id="rId1"/>
    <sheet name="Allocazione Strumenti" sheetId="2" state="visible" r:id="rId2"/>
    <sheet name="Istruzioni &amp; Consigl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€ #,##0.00"/>
  </numFmts>
  <fonts count="16">
    <font>
      <name val="Calibri"/>
      <family val="2"/>
      <color theme="1"/>
      <sz val="11"/>
      <scheme val="minor"/>
    </font>
    <font>
      <name val="Segoe UI"/>
      <b val="1"/>
      <color rgb="00FFFFFF"/>
      <sz val="16"/>
    </font>
    <font>
      <name val="Segoe UI"/>
      <i val="1"/>
      <color rgb="0064748B"/>
      <sz val="9"/>
    </font>
    <font>
      <name val="Segoe UI"/>
      <b val="1"/>
      <color rgb="0064748B"/>
      <sz val="9"/>
    </font>
    <font>
      <name val="Segoe UI"/>
      <b val="1"/>
      <color rgb="00B91C1C"/>
      <sz val="14"/>
    </font>
    <font>
      <name val="Segoe UI"/>
      <b val="1"/>
      <color rgb="000F172A"/>
      <sz val="14"/>
    </font>
    <font>
      <name val="Segoe UI"/>
      <b val="1"/>
      <color rgb="00065F46"/>
      <sz val="15"/>
    </font>
    <font>
      <name val="Segoe UI"/>
      <b val="1"/>
      <color rgb="00FFFFFF"/>
      <sz val="11"/>
    </font>
    <font>
      <name val="Segoe UI"/>
      <b val="1"/>
      <color rgb="000F172A"/>
      <sz val="10"/>
    </font>
    <font>
      <name val="Segoe UI"/>
      <color rgb="00334155"/>
      <sz val="10"/>
    </font>
    <font>
      <name val="Segoe UI"/>
      <b val="1"/>
      <color rgb="00065F46"/>
      <sz val="11"/>
    </font>
    <font>
      <name val="Segoe UI"/>
      <b val="1"/>
      <color rgb="0092400E"/>
      <sz val="11"/>
    </font>
    <font>
      <name val="Segoe UI"/>
      <b val="1"/>
      <color rgb="000F172A"/>
      <sz val="12"/>
    </font>
    <font>
      <name val="Segoe UI"/>
      <b val="1"/>
      <color rgb="00065F46"/>
      <sz val="12"/>
    </font>
    <font>
      <name val="Segoe UI"/>
      <b val="1"/>
      <color rgb="00FFFFFF"/>
      <sz val="10"/>
    </font>
    <font>
      <name val="Segoe UI"/>
      <b val="1"/>
      <color rgb="00B91C1C"/>
      <sz val="11"/>
    </font>
  </fonts>
  <fills count="12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8FAFC"/>
        <bgColor rgb="00F8FAFC"/>
      </patternFill>
    </fill>
    <fill>
      <patternFill patternType="solid">
        <fgColor rgb="00FEE2E2"/>
        <bgColor rgb="00FEE2E2"/>
      </patternFill>
    </fill>
    <fill>
      <patternFill patternType="solid">
        <fgColor rgb="00D1FAE5"/>
        <bgColor rgb="00D1FAE5"/>
      </patternFill>
    </fill>
    <fill>
      <patternFill patternType="solid">
        <fgColor rgb="001E293B"/>
        <bgColor rgb="001E293B"/>
      </patternFill>
    </fill>
    <fill>
      <patternFill patternType="solid">
        <fgColor rgb="00E2E8F0"/>
        <bgColor rgb="00E2E8F0"/>
      </patternFill>
    </fill>
    <fill>
      <patternFill patternType="solid">
        <fgColor rgb="00F1F5F9"/>
        <bgColor rgb="00F1F5F9"/>
      </patternFill>
    </fill>
    <fill>
      <patternFill patternType="solid">
        <fgColor rgb="00FEF3C7"/>
        <bgColor rgb="00FEF3C7"/>
      </patternFill>
    </fill>
    <fill>
      <patternFill patternType="solid">
        <fgColor rgb="00FEF08A"/>
        <bgColor rgb="00FEF08A"/>
      </patternFill>
    </fill>
    <fill>
      <patternFill patternType="solid">
        <fgColor rgb="00FEF9C3"/>
        <bgColor rgb="00FEF9C3"/>
      </patternFill>
    </fill>
  </fills>
  <borders count="4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medium">
        <color rgb="000F172A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double">
        <color rgb="000F172A"/>
      </bottom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3" borderId="1" applyAlignment="1" pivotButton="0" quotePrefix="0" xfId="0">
      <alignment horizontal="center" vertical="center"/>
    </xf>
    <xf numFmtId="0" fontId="0" fillId="0" borderId="1" pivotButton="0" quotePrefix="0" xfId="0"/>
    <xf numFmtId="164" fontId="4" fillId="4" borderId="1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/>
    </xf>
    <xf numFmtId="164" fontId="6" fillId="5" borderId="1" applyAlignment="1" pivotButton="0" quotePrefix="0" xfId="0">
      <alignment horizontal="center" vertical="center"/>
    </xf>
    <xf numFmtId="0" fontId="7" fillId="6" borderId="0" applyAlignment="1" pivotButton="0" quotePrefix="0" xfId="0">
      <alignment horizontal="left" vertical="center"/>
    </xf>
    <xf numFmtId="0" fontId="8" fillId="7" borderId="1" pivotButton="0" quotePrefix="0" xfId="0"/>
    <xf numFmtId="0" fontId="8" fillId="7" borderId="1" applyAlignment="1" pivotButton="0" quotePrefix="0" xfId="0">
      <alignment horizontal="right" vertical="center"/>
    </xf>
    <xf numFmtId="0" fontId="8" fillId="7" borderId="1" applyAlignment="1" pivotButton="0" quotePrefix="0" xfId="0">
      <alignment horizontal="left" vertical="center"/>
    </xf>
    <xf numFmtId="0" fontId="9" fillId="0" borderId="1" pivotButton="0" quotePrefix="0" xfId="0"/>
    <xf numFmtId="164" fontId="9" fillId="0" borderId="1" applyAlignment="1" pivotButton="0" quotePrefix="0" xfId="0">
      <alignment horizontal="right" vertical="center"/>
    </xf>
    <xf numFmtId="0" fontId="2" fillId="0" borderId="1" pivotButton="0" quotePrefix="0" xfId="0"/>
    <xf numFmtId="0" fontId="9" fillId="0" borderId="1" applyAlignment="1" pivotButton="0" quotePrefix="0" xfId="0">
      <alignment horizontal="left" vertical="center" wrapText="1"/>
    </xf>
    <xf numFmtId="164" fontId="8" fillId="3" borderId="1" applyAlignment="1" pivotButton="0" quotePrefix="0" xfId="0">
      <alignment horizontal="right" vertical="center"/>
    </xf>
    <xf numFmtId="0" fontId="9" fillId="3" borderId="1" pivotButton="0" quotePrefix="0" xfId="0"/>
    <xf numFmtId="164" fontId="9" fillId="3" borderId="1" applyAlignment="1" pivotButton="0" quotePrefix="0" xfId="0">
      <alignment horizontal="right" vertical="center"/>
    </xf>
    <xf numFmtId="0" fontId="2" fillId="3" borderId="1" pivotButton="0" quotePrefix="0" xfId="0"/>
    <xf numFmtId="0" fontId="8" fillId="5" borderId="1" applyAlignment="1" pivotButton="0" quotePrefix="0" xfId="0">
      <alignment horizontal="left" vertical="center" wrapText="1"/>
    </xf>
    <xf numFmtId="164" fontId="10" fillId="5" borderId="1" applyAlignment="1" pivotButton="0" quotePrefix="0" xfId="0">
      <alignment horizontal="right" vertical="center"/>
    </xf>
    <xf numFmtId="0" fontId="8" fillId="9" borderId="1" applyAlignment="1" pivotButton="0" quotePrefix="0" xfId="0">
      <alignment horizontal="left" vertical="center" wrapText="1"/>
    </xf>
    <xf numFmtId="164" fontId="11" fillId="9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0" fontId="8" fillId="0" borderId="1" pivotButton="0" quotePrefix="0" xfId="0"/>
    <xf numFmtId="0" fontId="12" fillId="1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right" vertical="center"/>
    </xf>
    <xf numFmtId="0" fontId="8" fillId="4" borderId="2" pivotButton="0" quotePrefix="0" xfId="0"/>
    <xf numFmtId="164" fontId="8" fillId="4" borderId="2" applyAlignment="1" pivotButton="0" quotePrefix="0" xfId="0">
      <alignment horizontal="right" vertical="center"/>
    </xf>
    <xf numFmtId="164" fontId="9" fillId="11" borderId="1" applyAlignment="1" pivotButton="0" quotePrefix="0" xfId="0">
      <alignment horizontal="right" vertical="center"/>
    </xf>
    <xf numFmtId="10" fontId="8" fillId="0" borderId="1" applyAlignment="1" pivotButton="0" quotePrefix="0" xfId="0">
      <alignment horizontal="center" vertical="center"/>
    </xf>
    <xf numFmtId="0" fontId="8" fillId="5" borderId="3" pivotButton="0" quotePrefix="0" xfId="0"/>
    <xf numFmtId="0" fontId="13" fillId="5" borderId="3" applyAlignment="1" pivotButton="0" quotePrefix="0" xfId="0">
      <alignment horizontal="center" vertical="center"/>
    </xf>
    <xf numFmtId="0" fontId="8" fillId="8" borderId="2" pivotButton="0" quotePrefix="0" xfId="0"/>
    <xf numFmtId="164" fontId="8" fillId="8" borderId="2" applyAlignment="1" pivotButton="0" quotePrefix="0" xfId="0">
      <alignment horizontal="right" vertical="center"/>
    </xf>
    <xf numFmtId="0" fontId="2" fillId="8" borderId="2" pivotButton="0" quotePrefix="0" xfId="0"/>
    <xf numFmtId="0" fontId="8" fillId="7" borderId="3" pivotButton="0" quotePrefix="0" xfId="0"/>
    <xf numFmtId="164" fontId="8" fillId="7" borderId="3" applyAlignment="1" pivotButton="0" quotePrefix="0" xfId="0">
      <alignment horizontal="right" vertical="center"/>
    </xf>
    <xf numFmtId="0" fontId="2" fillId="3" borderId="1" applyAlignment="1" pivotButton="0" quotePrefix="0" xfId="0">
      <alignment horizontal="left" vertical="center" wrapText="1"/>
    </xf>
    <xf numFmtId="0" fontId="14" fillId="6" borderId="1" applyAlignment="1" pivotButton="0" quotePrefix="0" xfId="0">
      <alignment horizontal="center" vertical="center"/>
    </xf>
    <xf numFmtId="0" fontId="8" fillId="3" borderId="1" pivotButton="0" quotePrefix="0" xfId="0"/>
    <xf numFmtId="10" fontId="9" fillId="3" borderId="1" applyAlignment="1" pivotButton="0" quotePrefix="0" xfId="0">
      <alignment horizontal="right" vertical="center"/>
    </xf>
    <xf numFmtId="0" fontId="9" fillId="3" borderId="1" applyAlignment="1" pivotButton="0" quotePrefix="0" xfId="0">
      <alignment horizontal="center" vertical="center"/>
    </xf>
    <xf numFmtId="10" fontId="9" fillId="0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center" vertical="center"/>
    </xf>
    <xf numFmtId="0" fontId="8" fillId="0" borderId="3" pivotButton="0" quotePrefix="0" xfId="0"/>
    <xf numFmtId="164" fontId="15" fillId="4" borderId="3" applyAlignment="1" pivotButton="0" quotePrefix="0" xfId="0">
      <alignment horizontal="right" vertical="center"/>
    </xf>
    <xf numFmtId="0" fontId="8" fillId="5" borderId="3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G37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8" customWidth="1" min="3" max="3"/>
    <col width="32" customWidth="1" min="4" max="4"/>
    <col width="4" customWidth="1" min="5" max="5"/>
    <col width="44" customWidth="1" min="6" max="6"/>
    <col width="22" customWidth="1" min="7" max="7"/>
  </cols>
  <sheetData>
    <row r="2">
      <c r="B2" s="1" t="inlineStr">
        <is>
          <t xml:space="preserve">  CALCOLATORE AUTOMATICO FONDO DI EMERGENZA | La Busta Budget</t>
        </is>
      </c>
    </row>
    <row r="3"/>
    <row r="4">
      <c r="B4" s="2" t="inlineStr">
        <is>
          <t>Compila le tue spese fisse essenziali e variabili per determinare la riserva ideale per la tua serenità finanziaria.</t>
        </is>
      </c>
    </row>
    <row r="6">
      <c r="B6" s="3" t="inlineStr">
        <is>
          <t>SPESE ESSENZIALI MENSILI</t>
        </is>
      </c>
      <c r="C6" s="4" t="n"/>
      <c r="D6" s="3" t="inlineStr">
        <is>
          <t>SPESE VARIABILI MENSILI</t>
        </is>
      </c>
      <c r="E6" s="4" t="n"/>
      <c r="F6" s="3" t="inlineStr">
        <is>
          <t>TARGET SUGGERITO (6 MESI)</t>
        </is>
      </c>
      <c r="G6" s="4" t="n"/>
    </row>
    <row r="7">
      <c r="B7" s="5">
        <f>C21</f>
        <v/>
      </c>
      <c r="C7" s="4" t="n"/>
      <c r="D7" s="6">
        <f>C32</f>
        <v/>
      </c>
      <c r="E7" s="4" t="n"/>
      <c r="F7" s="7">
        <f>F39</f>
        <v/>
      </c>
      <c r="G7" s="4" t="n"/>
    </row>
    <row r="8">
      <c r="B8" s="4" t="n"/>
      <c r="C8" s="4" t="n"/>
      <c r="D8" s="4" t="n"/>
      <c r="E8" s="4" t="n"/>
      <c r="F8" s="4" t="n"/>
      <c r="G8" s="4" t="n"/>
    </row>
    <row r="10">
      <c r="B10" s="8" t="inlineStr">
        <is>
          <t xml:space="preserve"> 1. SPESE ESSENZIALI FISSE (Costi Incomprimibili)</t>
        </is>
      </c>
      <c r="F10" s="8" t="inlineStr">
        <is>
          <t xml:space="preserve"> 3. OPZIONI TARGET FONDO EMERGENZA</t>
        </is>
      </c>
    </row>
    <row r="11">
      <c r="B11" s="9" t="inlineStr">
        <is>
          <t>Voce di Spesa Incomprimibile</t>
        </is>
      </c>
      <c r="C11" s="10" t="inlineStr">
        <is>
          <t>Importo Mensile</t>
        </is>
      </c>
      <c r="D11" s="11" t="inlineStr">
        <is>
          <t>Note / Frequenza</t>
        </is>
      </c>
      <c r="F11" s="9" t="inlineStr">
        <is>
          <t>Scenario &amp; Profilo Lavorativo</t>
        </is>
      </c>
      <c r="G11" s="10" t="inlineStr">
        <is>
          <t>Importo Target (€)</t>
        </is>
      </c>
    </row>
    <row r="12" ht="45" customHeight="1">
      <c r="B12" s="12" t="inlineStr">
        <is>
          <t>Mutuo / Canone di Affitto Casa</t>
        </is>
      </c>
      <c r="C12" s="13" t="n">
        <v>650</v>
      </c>
      <c r="D12" s="14" t="inlineStr">
        <is>
          <t>Rata mensile fissa</t>
        </is>
      </c>
      <c r="F12" s="15" t="inlineStr">
        <is>
          <t>Target Minimo (3 Mesi)
• Dipendente Statale o Indeterminato blindato
• Coppia bi-reddito senza figli</t>
        </is>
      </c>
      <c r="G12" s="16">
        <f>C21*3</f>
        <v/>
      </c>
    </row>
    <row r="13" ht="45" customHeight="1">
      <c r="B13" s="17" t="inlineStr">
        <is>
          <t>Spese Condominiali e Riscaldamento</t>
        </is>
      </c>
      <c r="C13" s="18" t="n">
        <v>80</v>
      </c>
      <c r="D13" s="19" t="inlineStr">
        <is>
          <t>Media mensilizzata</t>
        </is>
      </c>
      <c r="F13" s="20" t="inlineStr">
        <is>
          <t>Target Standard (6 Mesi) [CONSIGLIATO]
• Dipendente Settore Privato
• Famiglia monoreddito o con figli</t>
        </is>
      </c>
      <c r="G13" s="21">
        <f>C21*6</f>
        <v/>
      </c>
    </row>
    <row r="14" ht="45" customHeight="1">
      <c r="B14" s="12" t="inlineStr">
        <is>
          <t>Utenze Domestiche (Luce, Gas, Acqua, Fibra)</t>
        </is>
      </c>
      <c r="C14" s="13" t="n">
        <v>140</v>
      </c>
      <c r="D14" s="14" t="inlineStr">
        <is>
          <t>Bollette periodiche</t>
        </is>
      </c>
      <c r="F14" s="15" t="inlineStr">
        <is>
          <t>Target Avanzato (9 Mesi)
• Lavoratore a contratto determinato
• Freelance con commesse stabili</t>
        </is>
      </c>
      <c r="G14" s="16">
        <f>C21*9</f>
        <v/>
      </c>
    </row>
    <row r="15" ht="45" customHeight="1">
      <c r="B15" s="17" t="inlineStr">
        <is>
          <t>Spesa Alimentare di Prima Necessità</t>
        </is>
      </c>
      <c r="C15" s="18" t="n">
        <v>350</v>
      </c>
      <c r="D15" s="19" t="inlineStr">
        <is>
          <t>Solo cibo essenziale</t>
        </is>
      </c>
      <c r="F15" s="22" t="inlineStr">
        <is>
          <t>Target Protettivo (12 Mesi)
• Partita IVA / Libero Professionista
• Imprenditore o entrate molto variabili</t>
        </is>
      </c>
      <c r="G15" s="23">
        <f>C21*12</f>
        <v/>
      </c>
    </row>
    <row r="16" ht="45" customHeight="1">
      <c r="B16" s="12" t="inlineStr">
        <is>
          <t>Trasporti Essenziali (Carburante lavoro / Mezzi)</t>
        </is>
      </c>
      <c r="C16" s="13" t="n">
        <v>120</v>
      </c>
      <c r="D16" s="14" t="inlineStr">
        <is>
          <t>Spostamenti necessari</t>
        </is>
      </c>
      <c r="F16" s="24" t="inlineStr">
        <is>
          <t>Target Conservativo (6 Mesi su Spese Totali A+B)
• Per chi desidera mantenere lo stile di vita integro</t>
        </is>
      </c>
      <c r="G16" s="13">
        <f>C33*6</f>
        <v/>
      </c>
    </row>
    <row r="17">
      <c r="B17" s="17" t="inlineStr">
        <is>
          <t>Assicurazioni Obbligatorie (Auto RC, Casa, Vita)</t>
        </is>
      </c>
      <c r="C17" s="18" t="n">
        <v>60</v>
      </c>
      <c r="D17" s="19" t="inlineStr">
        <is>
          <t>Quota mensile stimata</t>
        </is>
      </c>
    </row>
    <row r="18">
      <c r="B18" s="12" t="inlineStr">
        <is>
          <t>Spese Mediche e Farmaci Salva-Vita</t>
        </is>
      </c>
      <c r="C18" s="13" t="n">
        <v>40</v>
      </c>
      <c r="D18" s="14" t="inlineStr">
        <is>
          <t>Spese sanitarie fisse</t>
        </is>
      </c>
      <c r="F18" s="8" t="inlineStr">
        <is>
          <t xml:space="preserve"> 4. PIANO DI ACCUMULO &amp; RISPARMIO MENSILE</t>
        </is>
      </c>
    </row>
    <row r="19">
      <c r="B19" s="17" t="inlineStr">
        <is>
          <t>Finanziamenti / Rate di Debiti non posticipabili</t>
        </is>
      </c>
      <c r="C19" s="18" t="n">
        <v>0</v>
      </c>
      <c r="D19" s="19" t="inlineStr">
        <is>
          <t>Eventuali prestiti attivi</t>
        </is>
      </c>
      <c r="F19" s="25" t="inlineStr">
        <is>
          <t>Seleziona Mesi Target Scelti (es. 3, 6, 9, 12)</t>
        </is>
      </c>
      <c r="G19" s="26" t="n">
        <v>6</v>
      </c>
    </row>
    <row r="20">
      <c r="B20" s="12" t="inlineStr">
        <is>
          <t>Spese per Figli / Rette Scolastiche / Mensa</t>
        </is>
      </c>
      <c r="C20" s="13" t="n">
        <v>100</v>
      </c>
      <c r="D20" s="14" t="inlineStr">
        <is>
          <t>Beni primari famiglia</t>
        </is>
      </c>
      <c r="F20" s="25" t="inlineStr">
        <is>
          <t>Obiettivo Fondo Calcolato</t>
        </is>
      </c>
      <c r="G20" s="27">
        <f>C21*G19</f>
        <v/>
      </c>
    </row>
    <row r="21">
      <c r="B21" s="28" t="inlineStr">
        <is>
          <t>TOTALE SPESE ESSENZIALI (A)</t>
        </is>
      </c>
      <c r="C21" s="29">
        <f>SUM(C12:C20)</f>
        <v/>
      </c>
      <c r="D21" s="28" t="inlineStr">
        <is>
          <t>Base reale del Fondo Emergenza</t>
        </is>
      </c>
      <c r="F21" s="12" t="inlineStr">
        <is>
          <t>Fondo di Emergenza Già Accantonato (€)</t>
        </is>
      </c>
      <c r="G21" s="30" t="n">
        <v>2500</v>
      </c>
    </row>
    <row r="22">
      <c r="F22" s="25" t="inlineStr">
        <is>
          <t>Quota Ancora da Risparmiare (€)</t>
        </is>
      </c>
      <c r="G22" s="16">
        <f>MAX(0, G20-G21)</f>
        <v/>
      </c>
    </row>
    <row r="23">
      <c r="B23" s="8" t="inlineStr">
        <is>
          <t xml:space="preserve"> 2. SPESE VARIABILI / DISCREZIONALI (Azzerabili in Emergenza)</t>
        </is>
      </c>
      <c r="F23" s="12" t="inlineStr">
        <is>
          <t>Percentuale di Completamento Attuale</t>
        </is>
      </c>
      <c r="G23" s="31">
        <f>IF(G20&gt;0, G21/G20, 0)</f>
        <v/>
      </c>
    </row>
    <row r="24">
      <c r="B24" s="9" t="inlineStr">
        <is>
          <t>Voce di Spesa Comprimibile</t>
        </is>
      </c>
      <c r="C24" s="10" t="inlineStr">
        <is>
          <t>Importo Mensile</t>
        </is>
      </c>
      <c r="D24" s="9" t="inlineStr">
        <is>
          <t>Note</t>
        </is>
      </c>
      <c r="F24" s="12" t="inlineStr">
        <is>
          <t>Risparmio Mensile che puoi Destinare al Fondo (€)</t>
        </is>
      </c>
      <c r="G24" s="30" t="n">
        <v>350</v>
      </c>
    </row>
    <row r="25">
      <c r="B25" s="17" t="inlineStr">
        <is>
          <t>Ristoranti, Asporto, Cene Fuori e Bar</t>
        </is>
      </c>
      <c r="C25" s="18" t="n">
        <v>180</v>
      </c>
      <c r="D25" s="19" t="inlineStr">
        <is>
          <t>Svago e socialità</t>
        </is>
      </c>
      <c r="F25" s="32" t="inlineStr">
        <is>
          <t>Mesi Stimati al Raggiungimento Obiettivo</t>
        </is>
      </c>
      <c r="G25" s="33">
        <f>IF(G24&gt;0, ROUNDUP(G22/G24, 0), 0)</f>
        <v/>
      </c>
    </row>
    <row r="26">
      <c r="B26" s="12" t="inlineStr">
        <is>
          <t>Shopping, Abbigliamento e Accessori</t>
        </is>
      </c>
      <c r="C26" s="13" t="n">
        <v>80</v>
      </c>
      <c r="D26" s="14" t="inlineStr">
        <is>
          <t>Spese extra moda</t>
        </is>
      </c>
    </row>
    <row r="27">
      <c r="B27" s="17" t="inlineStr">
        <is>
          <t>Abbonamenti Streaming / TV / Palestra</t>
        </is>
      </c>
      <c r="C27" s="18" t="n">
        <v>50</v>
      </c>
      <c r="D27" s="19" t="inlineStr">
        <is>
          <t>Netflix, Spotify, fitness</t>
        </is>
      </c>
    </row>
    <row r="28">
      <c r="B28" s="12" t="inlineStr">
        <is>
          <t>Viaggi, Weekend e Vacanze</t>
        </is>
      </c>
      <c r="C28" s="13" t="n">
        <v>150</v>
      </c>
      <c r="D28" s="14" t="inlineStr">
        <is>
          <t>Quota risparmio ferie</t>
        </is>
      </c>
    </row>
    <row r="29">
      <c r="B29" s="17" t="inlineStr">
        <is>
          <t>Cura della Persona, Estetica e Parrucchiere</t>
        </is>
      </c>
      <c r="C29" s="18" t="n">
        <v>50</v>
      </c>
      <c r="D29" s="19" t="inlineStr">
        <is>
          <t>Trattamenti personali</t>
        </is>
      </c>
    </row>
    <row r="30">
      <c r="B30" s="12" t="inlineStr">
        <is>
          <t>Hobby, Libri, Corsi ed Elettronica</t>
        </is>
      </c>
      <c r="C30" s="13" t="n">
        <v>60</v>
      </c>
      <c r="D30" s="14" t="inlineStr">
        <is>
          <t>Spese discrezionali</t>
        </is>
      </c>
    </row>
    <row r="31">
      <c r="B31" s="17" t="inlineStr">
        <is>
          <t>Regali, Feste ed Eventi Sociali</t>
        </is>
      </c>
      <c r="C31" s="18" t="n">
        <v>40</v>
      </c>
      <c r="D31" s="19" t="inlineStr">
        <is>
          <t>Spese varie occasionali</t>
        </is>
      </c>
    </row>
    <row r="32">
      <c r="B32" s="34" t="inlineStr">
        <is>
          <t>TOTALE SPESE VARIABILI (B)</t>
        </is>
      </c>
      <c r="C32" s="35">
        <f>SUM(C25:C31)</f>
        <v/>
      </c>
      <c r="D32" s="36" t="inlineStr">
        <is>
          <t>Da azzerare in caso di emergenza</t>
        </is>
      </c>
    </row>
    <row r="33">
      <c r="B33" s="37" t="inlineStr">
        <is>
          <t>TOTALE USCITE MENSILI COMPLESSIVE (A + B)</t>
        </is>
      </c>
      <c r="C33" s="38">
        <f>C21+C32</f>
        <v/>
      </c>
      <c r="D33" s="37" t="inlineStr">
        <is>
          <t>Stile di vita ordinario</t>
        </is>
      </c>
    </row>
    <row r="36">
      <c r="B36" s="39" t="inlineStr">
        <is>
          <t>💡 Istruzioni: Modifica i valori nelle celle evidenziate in giallo tenue per personalizzare il calcolo. Scaricato gratuitamente da La Busta Budget (labustabudget.it) - Tutti i diritti riservati.</t>
        </is>
      </c>
    </row>
    <row r="37"/>
  </sheetData>
  <mergeCells count="12">
    <mergeCell ref="B10:D10"/>
    <mergeCell ref="D6:E6"/>
    <mergeCell ref="B6:C6"/>
    <mergeCell ref="B2:G3"/>
    <mergeCell ref="D7:E8"/>
    <mergeCell ref="B7:C8"/>
    <mergeCell ref="B23:D23"/>
    <mergeCell ref="F10:G10"/>
    <mergeCell ref="F7:G8"/>
    <mergeCell ref="F18:G18"/>
    <mergeCell ref="F6:G6"/>
    <mergeCell ref="B36:G3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G16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36" customWidth="1" min="3" max="3"/>
    <col width="18" customWidth="1" min="4" max="4"/>
    <col width="25" customWidth="1" min="5" max="5"/>
    <col width="22" customWidth="1" min="6" max="6"/>
    <col width="26" customWidth="1" min="7" max="7"/>
  </cols>
  <sheetData>
    <row r="2">
      <c r="B2" s="1" t="inlineStr">
        <is>
          <t xml:space="preserve">  DOVE METTERE IL FONDO DI EMERGENZA: CONFRONTO &amp; SIMULATORE</t>
        </is>
      </c>
    </row>
    <row r="3"/>
    <row r="4">
      <c r="B4" s="2" t="inlineStr">
        <is>
          <t>Non lasciare il fondo a tasso zero! Scopri quanto rende il tuo cuscinetto su strumenti a rischio zero protetti dal FITD.</t>
        </is>
      </c>
    </row>
    <row r="6">
      <c r="B6" s="40" t="inlineStr">
        <is>
          <t>Strumento Finanziario</t>
        </is>
      </c>
      <c r="C6" s="40" t="inlineStr">
        <is>
          <t>Giacenza Consigliata</t>
        </is>
      </c>
      <c r="D6" s="40" t="inlineStr">
        <is>
          <t>Tasso Lordo Annuo</t>
        </is>
      </c>
      <c r="E6" s="40" t="inlineStr">
        <is>
          <t>Tassazione Fiscale</t>
        </is>
      </c>
      <c r="F6" s="40" t="inlineStr">
        <is>
          <t>Rendimento Netto Annuo</t>
        </is>
      </c>
      <c r="G6" s="40" t="inlineStr">
        <is>
          <t>Protezione Capitale</t>
        </is>
      </c>
    </row>
    <row r="7">
      <c r="B7" s="41" t="inlineStr">
        <is>
          <t>Conto Corrente Operativo</t>
        </is>
      </c>
      <c r="C7" s="17" t="inlineStr">
        <is>
          <t>1-2 mesi di spese (~1.500€ - 3.000€)</t>
        </is>
      </c>
      <c r="D7" s="42" t="n">
        <v>0</v>
      </c>
      <c r="E7" s="43" t="inlineStr">
        <is>
          <t>26% + Bollo 34,20€ se &gt;5k</t>
        </is>
      </c>
      <c r="F7" s="16" t="n">
        <v>0</v>
      </c>
      <c r="G7" s="43" t="inlineStr">
        <is>
          <t>FITD fino a 100.000€</t>
        </is>
      </c>
    </row>
    <row r="8">
      <c r="B8" s="25" t="inlineStr">
        <is>
          <t>Conto Deposito Svincolabile</t>
        </is>
      </c>
      <c r="C8" s="12" t="inlineStr">
        <is>
          <t>Quota principale fondo (Es. 5.000€ - 15.000€)</t>
        </is>
      </c>
      <c r="D8" s="44" t="n">
        <v>0.032</v>
      </c>
      <c r="E8" s="45" t="inlineStr">
        <is>
          <t>26% + Bollo 0.20%</t>
        </is>
      </c>
      <c r="F8" s="27">
        <f>(D8*(1-0.26)-0.002)*'Calcolatore Fondo'!G20</f>
        <v/>
      </c>
      <c r="G8" s="45" t="inlineStr">
        <is>
          <t>FITD fino a 100.000€</t>
        </is>
      </c>
    </row>
    <row r="9">
      <c r="B9" s="41" t="inlineStr">
        <is>
          <t>ETF Monetario (XEON / €STR)</t>
        </is>
      </c>
      <c r="C9" s="17" t="inlineStr">
        <is>
          <t>Alternativa su conto titoli</t>
        </is>
      </c>
      <c r="D9" s="42" t="n">
        <v>0.034</v>
      </c>
      <c r="E9" s="43" t="inlineStr">
        <is>
          <t>~13% - 26% (White list titoli)</t>
        </is>
      </c>
      <c r="F9" s="16">
        <f>(D9*(1-0.19)-0.002)*'Calcolatore Fondo'!G20</f>
        <v/>
      </c>
      <c r="G9" s="43" t="inlineStr">
        <is>
          <t>Segregazione patrimoniale</t>
        </is>
      </c>
    </row>
    <row r="10">
      <c r="B10" s="25" t="inlineStr">
        <is>
          <t>Buoni Fruttiferi Postali Breve</t>
        </is>
      </c>
      <c r="C10" s="12" t="inlineStr">
        <is>
          <t>Opzione postale garantita CDP</t>
        </is>
      </c>
      <c r="D10" s="44" t="n">
        <v>0.02</v>
      </c>
      <c r="E10" s="45" t="inlineStr">
        <is>
          <t>12.50% (Agevolata)</t>
        </is>
      </c>
      <c r="F10" s="27">
        <f>(D10*(1-0.125)-0.002)*'Calcolatore Fondo'!G20</f>
        <v/>
      </c>
      <c r="G10" s="45" t="inlineStr">
        <is>
          <t>Garanzia Stato Italiano</t>
        </is>
      </c>
    </row>
    <row r="13">
      <c r="B13" s="8" t="inlineStr">
        <is>
          <t xml:space="preserve"> 💡 QUANTO GUADAGNI DEPOSITANDO IL FONDO SU CONTO DEPOSITO RISPETTO AL CONTO CORRENTE?</t>
        </is>
      </c>
    </row>
    <row r="14">
      <c r="B14" s="25" t="inlineStr">
        <is>
          <t>Importo Fondo Obiettivo (Collegato al Foglio 1):</t>
        </is>
      </c>
      <c r="F14" s="27">
        <f>'Calcolatore Fondo'!G20</f>
        <v/>
      </c>
    </row>
    <row r="15">
      <c r="B15" s="25" t="inlineStr">
        <is>
          <t>Rendimento Netto Annuo Stimato su Conto Deposito Svincolabile (3.2% lordo):</t>
        </is>
      </c>
      <c r="F15" s="21">
        <f>F8</f>
        <v/>
      </c>
    </row>
    <row r="16">
      <c r="B16" s="46" t="inlineStr">
        <is>
          <t>Perdita su Conto Corrente in 3 Anni (per mancati interessi netti):</t>
        </is>
      </c>
      <c r="F16" s="47">
        <f>F15*3</f>
        <v/>
      </c>
    </row>
  </sheetData>
  <mergeCells count="8">
    <mergeCell ref="B2:G3"/>
    <mergeCell ref="F15:G15"/>
    <mergeCell ref="F16:G16"/>
    <mergeCell ref="B16:E16"/>
    <mergeCell ref="B15:E15"/>
    <mergeCell ref="F14:G14"/>
    <mergeCell ref="B13:G13"/>
    <mergeCell ref="B14:E1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21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</cols>
  <sheetData>
    <row r="2">
      <c r="B2" s="1" t="inlineStr">
        <is>
          <t xml:space="preserve">  GUIDA ALL'USO DEL FONDO DI EMERGENZA | LA BUSTA BUDGET</t>
        </is>
      </c>
    </row>
    <row r="3"/>
    <row r="5">
      <c r="B5" s="9" t="inlineStr">
        <is>
          <t>📌 Regola 1: Calcola solo su Spese Essenziali</t>
        </is>
      </c>
    </row>
    <row r="6" ht="36" customHeight="1">
      <c r="B6" s="15" t="inlineStr">
        <is>
          <t>Non usare mai lo stipendio lordo o le entrate complessive come base. In emergenza, le uscite superflue vanno azzerate immediatamente.</t>
        </is>
      </c>
    </row>
    <row r="8">
      <c r="B8" s="9" t="inlineStr">
        <is>
          <t>📌 Regola 2: Separa fisicamente i soldi</t>
        </is>
      </c>
    </row>
    <row r="9" ht="36" customHeight="1">
      <c r="B9" s="15" t="inlineStr">
        <is>
          <t>Non tenere mai il fondo sullo stesso conto corrente dove hai il bancomat quotidiano. Usa un conto deposito svincolabile gratuito o un ETF monetario.</t>
        </is>
      </c>
    </row>
    <row r="11">
      <c r="B11" s="9" t="inlineStr">
        <is>
          <t>📌 Regola 3: L'emergenza non è un acquisto desiderato</t>
        </is>
      </c>
    </row>
    <row r="12" ht="36" customHeight="1">
      <c r="B12" s="15" t="inlineStr">
        <is>
          <t>Il fondo serve solo per: salute improvvisa, perdita o calo forte del lavoro, guasti gravi e indispensabili (auto per lavorare, caldaia in inverno). Non è per vacanze o offerte speciali.</t>
        </is>
      </c>
    </row>
    <row r="14">
      <c r="B14" s="9" t="inlineStr">
        <is>
          <t>📌 Regola 4: Automatizza il piano di accumulo</t>
        </is>
      </c>
    </row>
    <row r="15" ht="36" customHeight="1">
      <c r="B15" s="15" t="inlineStr">
        <is>
          <t>Imposta un bonifico automatico ricorrente ogni mese il giorno dopo l'accredito dello stipendio (tecnica Pay Yourself First).</t>
        </is>
      </c>
    </row>
    <row r="17">
      <c r="B17" s="9" t="inlineStr">
        <is>
          <t>📌 Regola 5: Reintegra immediatamente dopo l'uso</t>
        </is>
      </c>
    </row>
    <row r="18" ht="36" customHeight="1">
      <c r="B18" s="15" t="inlineStr">
        <is>
          <t>Se devi attingere 1.000€ per il dentista, la tua priorità finanziaria diventa riportare il fondo al livello target prima di fare qualsiasi investimento o spesa voluttuaria.</t>
        </is>
      </c>
    </row>
    <row r="20">
      <c r="B20" s="48" t="inlineStr">
        <is>
          <t>🌐 Visita www.labustabudget.it per leggere l'articolo completo sul Fondo di Emergenza e accedere a tutti gli altri strumenti gratuiti per la gestione del budget familiare.</t>
        </is>
      </c>
    </row>
    <row r="21"/>
  </sheetData>
  <mergeCells count="12">
    <mergeCell ref="B12:F12"/>
    <mergeCell ref="B6:F6"/>
    <mergeCell ref="B15:F15"/>
    <mergeCell ref="B2:F3"/>
    <mergeCell ref="B11:F11"/>
    <mergeCell ref="B18:F18"/>
    <mergeCell ref="B20:F21"/>
    <mergeCell ref="B5:F5"/>
    <mergeCell ref="B14:F14"/>
    <mergeCell ref="B8:F8"/>
    <mergeCell ref="B17:F17"/>
    <mergeCell ref="B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2026-09-19T16:48:45Z</dcterms:created>
  <dcterms:modified xsi:type="dcterms:W3CDTF">2026-09-19T16:48:45Z</dcterms:modified>
</cp:coreProperties>
</file>